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1EDCF997-3257-40C6-814B-BCBB93350550}" xr6:coauthVersionLast="46" xr6:coauthVersionMax="46" xr10:uidLastSave="{00000000-0000-0000-0000-000000000000}"/>
  <bookViews>
    <workbookView xWindow="-108" yWindow="-108" windowWidth="23256" windowHeight="12576" xr2:uid="{B441A5AA-AC44-40E3-86DA-524092B6370D}"/>
  </bookViews>
  <sheets>
    <sheet name="Granger v14b" sheetId="14" r:id="rId1"/>
  </sheets>
  <definedNames>
    <definedName name="_xlnm._FilterDatabase" localSheetId="0" hidden="1">'Granger v14b'!$D$1:$N$38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4" l="1"/>
  <c r="I17" i="14"/>
  <c r="J17" i="14"/>
  <c r="H18" i="14"/>
  <c r="I18" i="14"/>
  <c r="J18" i="14"/>
  <c r="H19" i="14"/>
  <c r="I19" i="14"/>
  <c r="J19" i="14"/>
  <c r="H20" i="14"/>
  <c r="I20" i="14"/>
  <c r="J20" i="14"/>
  <c r="H21" i="14"/>
  <c r="I21" i="14"/>
  <c r="J21" i="14"/>
  <c r="H22" i="14"/>
  <c r="I22" i="14"/>
  <c r="J22" i="14"/>
  <c r="H23" i="14"/>
  <c r="I23" i="14"/>
  <c r="J23" i="14"/>
  <c r="H43" i="14"/>
  <c r="I43" i="14"/>
  <c r="J43" i="14"/>
  <c r="H44" i="14"/>
  <c r="I44" i="14"/>
  <c r="J44" i="14"/>
  <c r="H45" i="14"/>
  <c r="I45" i="14"/>
  <c r="J45" i="14"/>
  <c r="H46" i="14"/>
  <c r="I46" i="14"/>
  <c r="J46" i="14"/>
  <c r="H47" i="14"/>
  <c r="I47" i="14"/>
  <c r="J47" i="14"/>
  <c r="H48" i="14"/>
  <c r="I48" i="14"/>
  <c r="J48" i="14"/>
  <c r="H49" i="14"/>
  <c r="I49" i="14"/>
  <c r="J49" i="14"/>
  <c r="K45" i="14" l="1"/>
  <c r="M45" i="14" s="1"/>
  <c r="K18" i="14"/>
  <c r="M18" i="14" s="1"/>
  <c r="K20" i="14"/>
  <c r="M20" i="14" s="1"/>
  <c r="K46" i="14"/>
  <c r="M46" i="14" s="1"/>
  <c r="K49" i="14"/>
  <c r="M49" i="14" s="1"/>
  <c r="K17" i="14"/>
  <c r="M17" i="14" s="1"/>
  <c r="K19" i="14"/>
  <c r="M19" i="14" s="1"/>
  <c r="K47" i="14"/>
  <c r="M47" i="14" s="1"/>
  <c r="K22" i="14"/>
  <c r="M22" i="14" s="1"/>
  <c r="K44" i="14"/>
  <c r="M44" i="14" s="1"/>
  <c r="K23" i="14"/>
  <c r="M23" i="14" s="1"/>
  <c r="K43" i="14"/>
  <c r="M43" i="14" s="1"/>
  <c r="K48" i="14"/>
  <c r="M48" i="14" s="1"/>
  <c r="K21" i="14"/>
  <c r="M21" i="14" s="1"/>
  <c r="H37" i="14"/>
  <c r="K37" i="14" s="1"/>
  <c r="M37" i="14" s="1"/>
  <c r="H36" i="14"/>
  <c r="K36" i="14" s="1"/>
  <c r="M36" i="14" s="1"/>
  <c r="H11" i="14"/>
  <c r="K11" i="14" s="1"/>
  <c r="M11" i="14" s="1"/>
  <c r="I12" i="14"/>
  <c r="I35" i="14"/>
  <c r="H35" i="14"/>
  <c r="K35" i="14" s="1"/>
  <c r="M35" i="14" s="1"/>
  <c r="I34" i="14"/>
  <c r="H34" i="14"/>
  <c r="K34" i="14" s="1"/>
  <c r="M34" i="14" s="1"/>
  <c r="I33" i="14"/>
  <c r="H33" i="14"/>
  <c r="K33" i="14" s="1"/>
  <c r="M33" i="14" s="1"/>
  <c r="I32" i="14"/>
  <c r="H32" i="14"/>
  <c r="K32" i="14" s="1"/>
  <c r="M32" i="14" s="1"/>
  <c r="I31" i="14"/>
  <c r="H31" i="14"/>
  <c r="K31" i="14" s="1"/>
  <c r="M31" i="14" s="1"/>
  <c r="I10" i="14"/>
  <c r="H10" i="14"/>
  <c r="K10" i="14" s="1"/>
  <c r="M10" i="14" s="1"/>
  <c r="I9" i="14"/>
  <c r="H9" i="14"/>
  <c r="K9" i="14" s="1"/>
  <c r="M9" i="14" s="1"/>
  <c r="I8" i="14"/>
  <c r="H8" i="14"/>
  <c r="K8" i="14" s="1"/>
  <c r="M8" i="14" s="1"/>
  <c r="I7" i="14"/>
  <c r="H7" i="14"/>
  <c r="K7" i="14" s="1"/>
  <c r="M7" i="14" s="1"/>
  <c r="I6" i="14"/>
  <c r="H6" i="14"/>
  <c r="K6" i="14" s="1"/>
  <c r="M6" i="14" s="1"/>
  <c r="Q9" i="14" l="1"/>
  <c r="R9" i="14"/>
  <c r="S9" i="14"/>
  <c r="O9" i="14"/>
  <c r="P9" i="14"/>
  <c r="P35" i="14"/>
  <c r="R35" i="14"/>
  <c r="Q35" i="14"/>
  <c r="O35" i="14"/>
  <c r="S35" i="14"/>
  <c r="N47" i="14"/>
  <c r="Q47" i="14"/>
  <c r="P47" i="14"/>
  <c r="O47" i="14"/>
  <c r="S47" i="14"/>
  <c r="R47" i="14"/>
  <c r="N19" i="14"/>
  <c r="P19" i="14"/>
  <c r="O19" i="14"/>
  <c r="S19" i="14"/>
  <c r="R19" i="14"/>
  <c r="Q19" i="14"/>
  <c r="Q10" i="14"/>
  <c r="P10" i="14"/>
  <c r="R10" i="14"/>
  <c r="O10" i="14"/>
  <c r="S10" i="14"/>
  <c r="N17" i="14"/>
  <c r="S17" i="14"/>
  <c r="R17" i="14"/>
  <c r="Q17" i="14"/>
  <c r="P17" i="14"/>
  <c r="O17" i="14"/>
  <c r="P11" i="14"/>
  <c r="Q11" i="14"/>
  <c r="O11" i="14"/>
  <c r="R11" i="14"/>
  <c r="S11" i="14"/>
  <c r="N49" i="14"/>
  <c r="S49" i="14"/>
  <c r="R49" i="14"/>
  <c r="Q49" i="14"/>
  <c r="P49" i="14"/>
  <c r="O49" i="14"/>
  <c r="S7" i="14"/>
  <c r="Q7" i="14"/>
  <c r="O7" i="14"/>
  <c r="P7" i="14"/>
  <c r="R7" i="14"/>
  <c r="N43" i="14"/>
  <c r="P43" i="14"/>
  <c r="S43" i="14"/>
  <c r="R43" i="14"/>
  <c r="Q43" i="14"/>
  <c r="O43" i="14"/>
  <c r="R8" i="14"/>
  <c r="Q8" i="14"/>
  <c r="S8" i="14"/>
  <c r="P8" i="14"/>
  <c r="O8" i="14"/>
  <c r="N44" i="14"/>
  <c r="S44" i="14"/>
  <c r="R44" i="14"/>
  <c r="Q44" i="14"/>
  <c r="P44" i="14"/>
  <c r="O44" i="14"/>
  <c r="R37" i="14"/>
  <c r="Q37" i="14"/>
  <c r="P37" i="14"/>
  <c r="O37" i="14"/>
  <c r="S37" i="14"/>
  <c r="P33" i="14"/>
  <c r="S33" i="14"/>
  <c r="O33" i="14"/>
  <c r="R33" i="14"/>
  <c r="Q33" i="14"/>
  <c r="N23" i="14"/>
  <c r="Q23" i="14"/>
  <c r="P23" i="14"/>
  <c r="R23" i="14"/>
  <c r="O23" i="14"/>
  <c r="S23" i="14"/>
  <c r="S34" i="14"/>
  <c r="R34" i="14"/>
  <c r="Q34" i="14"/>
  <c r="P34" i="14"/>
  <c r="O34" i="14"/>
  <c r="N22" i="14"/>
  <c r="S22" i="14"/>
  <c r="R22" i="14"/>
  <c r="Q22" i="14"/>
  <c r="P22" i="14"/>
  <c r="O22" i="14"/>
  <c r="S31" i="14"/>
  <c r="R31" i="14"/>
  <c r="Q31" i="14"/>
  <c r="P31" i="14"/>
  <c r="O31" i="14"/>
  <c r="S36" i="14"/>
  <c r="R36" i="14"/>
  <c r="Q36" i="14"/>
  <c r="P36" i="14"/>
  <c r="O36" i="14"/>
  <c r="N46" i="14"/>
  <c r="S46" i="14"/>
  <c r="R46" i="14"/>
  <c r="Q46" i="14"/>
  <c r="P46" i="14"/>
  <c r="O46" i="14"/>
  <c r="N20" i="14"/>
  <c r="S20" i="14"/>
  <c r="R20" i="14"/>
  <c r="Q20" i="14"/>
  <c r="P20" i="14"/>
  <c r="O20" i="14"/>
  <c r="Q6" i="14"/>
  <c r="S6" i="14"/>
  <c r="O6" i="14"/>
  <c r="R6" i="14"/>
  <c r="P6" i="14"/>
  <c r="S32" i="14"/>
  <c r="R32" i="14"/>
  <c r="Q32" i="14"/>
  <c r="P32" i="14"/>
  <c r="O32" i="14"/>
  <c r="N21" i="14"/>
  <c r="O21" i="14"/>
  <c r="R21" i="14"/>
  <c r="P21" i="14"/>
  <c r="Q21" i="14"/>
  <c r="S21" i="14"/>
  <c r="N18" i="14"/>
  <c r="R18" i="14"/>
  <c r="Q18" i="14"/>
  <c r="P18" i="14"/>
  <c r="O18" i="14"/>
  <c r="S18" i="14"/>
  <c r="N48" i="14"/>
  <c r="S48" i="14"/>
  <c r="R48" i="14"/>
  <c r="Q48" i="14"/>
  <c r="P48" i="14"/>
  <c r="O48" i="14"/>
  <c r="N45" i="14"/>
  <c r="O45" i="14"/>
  <c r="Q45" i="14"/>
  <c r="P45" i="14"/>
  <c r="R45" i="14"/>
  <c r="S45" i="14"/>
  <c r="I11" i="14"/>
  <c r="N11" i="14" s="1"/>
  <c r="H12" i="14"/>
  <c r="K12" i="14" s="1"/>
  <c r="M12" i="14" s="1"/>
  <c r="I37" i="14"/>
  <c r="N37" i="14" s="1"/>
  <c r="I36" i="14"/>
  <c r="N36" i="14" s="1"/>
  <c r="N9" i="14"/>
  <c r="N6" i="14"/>
  <c r="N7" i="14"/>
  <c r="N31" i="14"/>
  <c r="N8" i="14"/>
  <c r="N33" i="14"/>
  <c r="N35" i="14"/>
  <c r="N10" i="14"/>
  <c r="N32" i="14"/>
  <c r="N34" i="14"/>
  <c r="N12" i="14" l="1"/>
  <c r="P12" i="14"/>
  <c r="R12" i="14"/>
  <c r="Q12" i="14"/>
  <c r="S12" i="14"/>
  <c r="O12" i="14"/>
</calcChain>
</file>

<file path=xl/sharedStrings.xml><?xml version="1.0" encoding="utf-8"?>
<sst xmlns="http://schemas.openxmlformats.org/spreadsheetml/2006/main" count="94" uniqueCount="28">
  <si>
    <t>Black Diamond</t>
  </si>
  <si>
    <t>Invoice</t>
  </si>
  <si>
    <t>MSRP</t>
  </si>
  <si>
    <t>Badlands</t>
  </si>
  <si>
    <t>4-Door</t>
  </si>
  <si>
    <t>2-Door</t>
  </si>
  <si>
    <t>Base</t>
  </si>
  <si>
    <t>Big Bend</t>
  </si>
  <si>
    <t>Savings</t>
  </si>
  <si>
    <t>Discount</t>
  </si>
  <si>
    <t>Price</t>
  </si>
  <si>
    <t>MSRP+DD</t>
  </si>
  <si>
    <t>SubTotal</t>
  </si>
  <si>
    <t>Total</t>
  </si>
  <si>
    <t>Outer Banks</t>
  </si>
  <si>
    <t>Inv+DD</t>
  </si>
  <si>
    <t>Des&amp;Del</t>
  </si>
  <si>
    <t>* includes $45 transit tag</t>
  </si>
  <si>
    <t>*DlrFee</t>
  </si>
  <si>
    <t>WildTrak</t>
  </si>
  <si>
    <t>First Edition</t>
  </si>
  <si>
    <t>Inv -$2K</t>
  </si>
  <si>
    <t>Inv - 3%</t>
  </si>
  <si>
    <t>$2,000 Under Invoice Granger Ford Pricing Example (based on 1/19/2021 Ford pricing)</t>
  </si>
  <si>
    <t>3% Under Invoice Granger Ford Pricing Example (based on 1/19/2021 Ford pricing)</t>
  </si>
  <si>
    <t>Granger Ford Bronco Pricing Examples</t>
  </si>
  <si>
    <t>@North7 - 3/18/21 v14b</t>
  </si>
  <si>
    <t>Price with Options and Accessories (0.94 factor)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</si>
</sst>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3333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164" fontId="0" fillId="0" borderId="1" xfId="1" applyNumberFormat="1" applyFont="1" applyFill="1" applyBorder="1" applyAlignment="1">
      <alignment horizontal="center"/>
    </xf>
    <xf numFmtId="0" fontId="5" fillId="2" borderId="7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/>
    <xf numFmtId="164" fontId="0" fillId="0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164" fontId="0" fillId="2" borderId="1" xfId="1" applyNumberFormat="1" applyFont="1" applyFill="1" applyBorder="1" applyAlignment="1">
      <alignment horizontal="center"/>
    </xf>
    <xf numFmtId="0" fontId="5" fillId="0" borderId="1" xfId="0" quotePrefix="1" applyFont="1" applyFill="1" applyBorder="1" applyAlignment="1">
      <alignment horizontal="center"/>
    </xf>
    <xf numFmtId="0" fontId="6" fillId="0" borderId="1" xfId="0" quotePrefix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3" xfId="0" applyFont="1" applyFill="1" applyBorder="1" applyAlignment="1"/>
    <xf numFmtId="0" fontId="0" fillId="0" borderId="3" xfId="0" applyFont="1" applyFill="1" applyBorder="1" applyAlignment="1">
      <alignment horizontal="center"/>
    </xf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0" fontId="0" fillId="2" borderId="6" xfId="0" quotePrefix="1" applyFont="1" applyFill="1" applyBorder="1" applyAlignment="1">
      <alignment horizontal="right"/>
    </xf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164" fontId="3" fillId="0" borderId="7" xfId="1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2" borderId="7" xfId="0" applyFont="1" applyFill="1" applyBorder="1" applyAlignment="1"/>
    <xf numFmtId="0" fontId="2" fillId="0" borderId="7" xfId="0" applyFont="1" applyFill="1" applyBorder="1" applyAlignment="1"/>
    <xf numFmtId="164" fontId="0" fillId="0" borderId="8" xfId="1" applyNumberFormat="1" applyFont="1" applyFill="1" applyBorder="1" applyAlignment="1">
      <alignment horizontal="center"/>
    </xf>
    <xf numFmtId="0" fontId="6" fillId="2" borderId="7" xfId="0" applyFont="1" applyFill="1" applyBorder="1" applyAlignment="1"/>
    <xf numFmtId="164" fontId="0" fillId="2" borderId="8" xfId="1" applyNumberFormat="1" applyFont="1" applyFill="1" applyBorder="1" applyAlignment="1">
      <alignment horizontal="center"/>
    </xf>
    <xf numFmtId="0" fontId="2" fillId="0" borderId="7" xfId="0" applyFont="1" applyFill="1" applyBorder="1"/>
    <xf numFmtId="0" fontId="0" fillId="0" borderId="7" xfId="0" quotePrefix="1" applyFont="1" applyFill="1" applyBorder="1"/>
    <xf numFmtId="0" fontId="0" fillId="0" borderId="7" xfId="0" quotePrefix="1" applyFont="1" applyFill="1" applyBorder="1" applyAlignment="1"/>
    <xf numFmtId="0" fontId="0" fillId="0" borderId="7" xfId="0" applyFont="1" applyFill="1" applyBorder="1" applyAlignment="1"/>
    <xf numFmtId="0" fontId="0" fillId="0" borderId="10" xfId="0" quotePrefix="1" applyFont="1" applyFill="1" applyBorder="1"/>
    <xf numFmtId="0" fontId="0" fillId="0" borderId="11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left"/>
    </xf>
    <xf numFmtId="0" fontId="0" fillId="0" borderId="12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left"/>
    </xf>
    <xf numFmtId="165" fontId="0" fillId="0" borderId="9" xfId="0" applyNumberFormat="1" applyFont="1" applyFill="1" applyBorder="1" applyAlignment="1">
      <alignment horizontal="center"/>
    </xf>
    <xf numFmtId="165" fontId="3" fillId="0" borderId="9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164" fontId="0" fillId="0" borderId="9" xfId="0" applyNumberFormat="1" applyFont="1" applyFill="1" applyBorder="1" applyAlignment="1">
      <alignment horizontal="left"/>
    </xf>
    <xf numFmtId="164" fontId="0" fillId="3" borderId="1" xfId="1" applyNumberFormat="1" applyFont="1" applyFill="1" applyBorder="1" applyAlignment="1">
      <alignment horizontal="center"/>
    </xf>
    <xf numFmtId="165" fontId="0" fillId="0" borderId="1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0" fillId="3" borderId="7" xfId="0" applyFont="1" applyFill="1" applyBorder="1" applyAlignment="1">
      <alignment horizontal="left"/>
    </xf>
    <xf numFmtId="0" fontId="0" fillId="3" borderId="8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/>
    </xf>
    <xf numFmtId="165" fontId="3" fillId="0" borderId="7" xfId="0" applyNumberFormat="1" applyFont="1" applyFill="1" applyBorder="1" applyAlignment="1">
      <alignment horizontal="center"/>
    </xf>
    <xf numFmtId="165" fontId="3" fillId="0" borderId="13" xfId="0" applyNumberFormat="1" applyFont="1" applyFill="1" applyBorder="1" applyAlignment="1">
      <alignment horizontal="center"/>
    </xf>
    <xf numFmtId="164" fontId="0" fillId="0" borderId="7" xfId="0" applyNumberFormat="1" applyFont="1" applyFill="1" applyBorder="1" applyAlignment="1">
      <alignment horizontal="left"/>
    </xf>
    <xf numFmtId="164" fontId="0" fillId="0" borderId="13" xfId="0" applyNumberFormat="1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0" fontId="0" fillId="0" borderId="12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0" fillId="3" borderId="6" xfId="0" quotePrefix="1" applyFont="1" applyFill="1" applyBorder="1" applyAlignment="1">
      <alignment horizontal="right"/>
    </xf>
  </cellXfs>
  <cellStyles count="4">
    <cellStyle name="Currency" xfId="1" builtinId="4"/>
    <cellStyle name="Currency 2" xfId="3" xr:uid="{BACD5FA3-77FB-4B2E-9B3E-752B5D8D666A}"/>
    <cellStyle name="Normal" xfId="0" builtinId="0"/>
    <cellStyle name="Normal 2" xfId="2" xr:uid="{70CA34B9-DB09-4562-B7BE-07B7C9144956}"/>
  </cellStyles>
  <dxfs count="0"/>
  <tableStyles count="0" defaultTableStyle="TableStyleMedium2" defaultPivotStyle="PivotStyleLight16"/>
  <colors>
    <mruColors>
      <color rgb="FFCCFFCC"/>
      <color rgb="FF3333FF"/>
      <color rgb="FFCCFFFF"/>
      <color rgb="FF00FF00"/>
      <color rgb="FF99FF99"/>
      <color rgb="FF00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443327</xdr:colOff>
      <xdr:row>23</xdr:row>
      <xdr:rowOff>100821</xdr:rowOff>
    </xdr:from>
    <xdr:to>
      <xdr:col>10</xdr:col>
      <xdr:colOff>280670</xdr:colOff>
      <xdr:row>26</xdr:row>
      <xdr:rowOff>152110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EAD3683-771E-4891-BC23-8A0B3A271D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52287" y="4307061"/>
          <a:ext cx="2961543" cy="59992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26CDE-6666-4058-A4C0-022E600A01D6}">
  <dimension ref="B1:T51"/>
  <sheetViews>
    <sheetView tabSelected="1" zoomScaleNormal="100" workbookViewId="0">
      <pane ySplit="1" topLeftCell="A2" activePane="bottomLeft" state="frozen"/>
      <selection pane="bottomLeft"/>
    </sheetView>
  </sheetViews>
  <sheetFormatPr defaultColWidth="8.77734375" defaultRowHeight="14.4" x14ac:dyDescent="0.3"/>
  <cols>
    <col min="1" max="3" width="8.77734375" style="6"/>
    <col min="4" max="4" width="15" style="5" customWidth="1"/>
    <col min="5" max="14" width="9.109375" style="7" customWidth="1"/>
    <col min="15" max="19" width="9.109375" style="6" customWidth="1"/>
    <col min="20" max="20" width="10" style="49" bestFit="1" customWidth="1"/>
    <col min="21" max="16384" width="8.77734375" style="6"/>
  </cols>
  <sheetData>
    <row r="1" spans="2:20" s="4" customFormat="1" x14ac:dyDescent="0.3">
      <c r="B1" s="17"/>
      <c r="C1" s="17"/>
      <c r="D1" s="21" t="s">
        <v>25</v>
      </c>
      <c r="E1" s="22"/>
      <c r="F1" s="22"/>
      <c r="G1" s="22"/>
      <c r="H1" s="22"/>
      <c r="I1" s="22"/>
      <c r="J1" s="22"/>
      <c r="K1" s="22"/>
      <c r="L1" s="22"/>
      <c r="M1" s="22"/>
      <c r="N1" s="23"/>
      <c r="O1" s="62"/>
      <c r="P1" s="63"/>
      <c r="Q1" s="63"/>
      <c r="R1" s="63"/>
      <c r="S1" s="64" t="s">
        <v>26</v>
      </c>
      <c r="T1" s="44"/>
    </row>
    <row r="2" spans="2:20" x14ac:dyDescent="0.3">
      <c r="B2" s="18"/>
      <c r="C2" s="18"/>
      <c r="D2" s="24"/>
      <c r="N2" s="25"/>
      <c r="O2" s="24"/>
      <c r="S2" s="51"/>
      <c r="T2" s="43"/>
    </row>
    <row r="3" spans="2:20" x14ac:dyDescent="0.3">
      <c r="B3" s="18"/>
      <c r="C3" s="18"/>
      <c r="D3" s="2" t="s">
        <v>23</v>
      </c>
      <c r="E3" s="3"/>
      <c r="F3" s="3"/>
      <c r="G3" s="3"/>
      <c r="H3" s="3"/>
      <c r="I3" s="3"/>
      <c r="J3" s="3"/>
      <c r="K3" s="3"/>
      <c r="L3" s="3"/>
      <c r="M3" s="3"/>
      <c r="N3" s="26"/>
      <c r="O3" s="52"/>
      <c r="P3" s="42"/>
      <c r="Q3" s="42"/>
      <c r="R3" s="42"/>
      <c r="S3" s="53"/>
      <c r="T3" s="43"/>
    </row>
    <row r="4" spans="2:20" x14ac:dyDescent="0.3">
      <c r="B4" s="18"/>
      <c r="C4" s="18"/>
      <c r="D4" s="27"/>
      <c r="E4" s="8"/>
      <c r="F4" s="9"/>
      <c r="G4" s="9"/>
      <c r="H4" s="10"/>
      <c r="I4" s="9"/>
      <c r="J4" s="8" t="s">
        <v>9</v>
      </c>
      <c r="K4" s="10"/>
      <c r="L4" s="9"/>
      <c r="M4" s="46" t="s">
        <v>10</v>
      </c>
      <c r="N4" s="28"/>
      <c r="O4" s="54" t="s">
        <v>27</v>
      </c>
      <c r="P4" s="45"/>
      <c r="Q4" s="45"/>
      <c r="R4" s="45"/>
      <c r="S4" s="55"/>
      <c r="T4" s="43"/>
    </row>
    <row r="5" spans="2:20" x14ac:dyDescent="0.3">
      <c r="B5" s="18"/>
      <c r="C5" s="18"/>
      <c r="D5" s="29" t="s">
        <v>5</v>
      </c>
      <c r="E5" s="9" t="s">
        <v>1</v>
      </c>
      <c r="F5" s="9" t="s">
        <v>2</v>
      </c>
      <c r="G5" s="9" t="s">
        <v>16</v>
      </c>
      <c r="H5" s="9" t="s">
        <v>15</v>
      </c>
      <c r="I5" s="9" t="s">
        <v>11</v>
      </c>
      <c r="J5" s="15" t="s">
        <v>21</v>
      </c>
      <c r="K5" s="9" t="s">
        <v>12</v>
      </c>
      <c r="L5" s="9" t="s">
        <v>18</v>
      </c>
      <c r="M5" s="46" t="s">
        <v>13</v>
      </c>
      <c r="N5" s="28" t="s">
        <v>8</v>
      </c>
      <c r="O5" s="56">
        <v>5000</v>
      </c>
      <c r="P5" s="44">
        <v>7500</v>
      </c>
      <c r="Q5" s="44">
        <v>10000</v>
      </c>
      <c r="R5" s="44">
        <v>12500</v>
      </c>
      <c r="S5" s="57">
        <v>15000</v>
      </c>
      <c r="T5" s="43"/>
    </row>
    <row r="6" spans="2:20" x14ac:dyDescent="0.3">
      <c r="B6" s="18"/>
      <c r="C6" s="18"/>
      <c r="D6" s="30" t="s">
        <v>6</v>
      </c>
      <c r="E6" s="1">
        <v>28073</v>
      </c>
      <c r="F6" s="1">
        <v>28500</v>
      </c>
      <c r="G6" s="1">
        <v>1495</v>
      </c>
      <c r="H6" s="1">
        <f t="shared" ref="H6:H12" si="0">E6+G6</f>
        <v>29568</v>
      </c>
      <c r="I6" s="1">
        <f>F6+G6</f>
        <v>29995</v>
      </c>
      <c r="J6" s="1">
        <v>-2000</v>
      </c>
      <c r="K6" s="1">
        <f t="shared" ref="K6:K12" si="1">H6+J6</f>
        <v>27568</v>
      </c>
      <c r="L6" s="1">
        <v>225</v>
      </c>
      <c r="M6" s="48">
        <f t="shared" ref="M6:M12" si="2">K6+L6</f>
        <v>27793</v>
      </c>
      <c r="N6" s="31">
        <f t="shared" ref="N6:N12" si="3">I6-M6</f>
        <v>2202</v>
      </c>
      <c r="O6" s="58">
        <f>$M6+(O$5*0.94)</f>
        <v>32493</v>
      </c>
      <c r="P6" s="47">
        <f>$M6+(P$5*0.94)</f>
        <v>34843</v>
      </c>
      <c r="Q6" s="47">
        <f>$M6+(Q$5*0.94)</f>
        <v>37193</v>
      </c>
      <c r="R6" s="47">
        <f t="shared" ref="R6:S6" si="4">$M6+(R$5*0.94)</f>
        <v>39543</v>
      </c>
      <c r="S6" s="59">
        <f t="shared" si="4"/>
        <v>41893</v>
      </c>
      <c r="T6" s="43"/>
    </row>
    <row r="7" spans="2:20" x14ac:dyDescent="0.3">
      <c r="B7" s="18"/>
      <c r="C7" s="18"/>
      <c r="D7" s="30" t="s">
        <v>7</v>
      </c>
      <c r="E7" s="1">
        <v>32551</v>
      </c>
      <c r="F7" s="1">
        <v>33385</v>
      </c>
      <c r="G7" s="1">
        <v>1495</v>
      </c>
      <c r="H7" s="1">
        <f t="shared" si="0"/>
        <v>34046</v>
      </c>
      <c r="I7" s="1">
        <f t="shared" ref="I7:I12" si="5">F7+G7</f>
        <v>34880</v>
      </c>
      <c r="J7" s="1">
        <v>-2000</v>
      </c>
      <c r="K7" s="1">
        <f t="shared" si="1"/>
        <v>32046</v>
      </c>
      <c r="L7" s="1">
        <v>225</v>
      </c>
      <c r="M7" s="48">
        <f t="shared" si="2"/>
        <v>32271</v>
      </c>
      <c r="N7" s="31">
        <f t="shared" si="3"/>
        <v>2609</v>
      </c>
      <c r="O7" s="58">
        <f t="shared" ref="O7:S12" si="6">$M7+(O$5*0.94)</f>
        <v>36971</v>
      </c>
      <c r="P7" s="47">
        <f t="shared" si="6"/>
        <v>39321</v>
      </c>
      <c r="Q7" s="47">
        <f t="shared" si="6"/>
        <v>41671</v>
      </c>
      <c r="R7" s="47">
        <f t="shared" si="6"/>
        <v>44021</v>
      </c>
      <c r="S7" s="59">
        <f t="shared" si="6"/>
        <v>46371</v>
      </c>
      <c r="T7" s="43"/>
    </row>
    <row r="8" spans="2:20" x14ac:dyDescent="0.3">
      <c r="B8" s="18"/>
      <c r="C8" s="18"/>
      <c r="D8" s="30" t="s">
        <v>0</v>
      </c>
      <c r="E8" s="1">
        <v>34789</v>
      </c>
      <c r="F8" s="1">
        <v>36050</v>
      </c>
      <c r="G8" s="1">
        <v>1495</v>
      </c>
      <c r="H8" s="1">
        <f t="shared" si="0"/>
        <v>36284</v>
      </c>
      <c r="I8" s="1">
        <f t="shared" si="5"/>
        <v>37545</v>
      </c>
      <c r="J8" s="1">
        <v>-2000</v>
      </c>
      <c r="K8" s="1">
        <f t="shared" si="1"/>
        <v>34284</v>
      </c>
      <c r="L8" s="1">
        <v>225</v>
      </c>
      <c r="M8" s="48">
        <f t="shared" si="2"/>
        <v>34509</v>
      </c>
      <c r="N8" s="31">
        <f t="shared" si="3"/>
        <v>3036</v>
      </c>
      <c r="O8" s="58">
        <f t="shared" si="6"/>
        <v>39209</v>
      </c>
      <c r="P8" s="47">
        <f t="shared" si="6"/>
        <v>41559</v>
      </c>
      <c r="Q8" s="47">
        <f t="shared" si="6"/>
        <v>43909</v>
      </c>
      <c r="R8" s="47">
        <f t="shared" si="6"/>
        <v>46259</v>
      </c>
      <c r="S8" s="59">
        <f t="shared" si="6"/>
        <v>48609</v>
      </c>
      <c r="T8" s="43"/>
    </row>
    <row r="9" spans="2:20" x14ac:dyDescent="0.3">
      <c r="B9" s="18"/>
      <c r="C9" s="18"/>
      <c r="D9" s="30" t="s">
        <v>14</v>
      </c>
      <c r="E9" s="1">
        <v>37591</v>
      </c>
      <c r="F9" s="1">
        <v>38955</v>
      </c>
      <c r="G9" s="1">
        <v>1495</v>
      </c>
      <c r="H9" s="1">
        <f t="shared" si="0"/>
        <v>39086</v>
      </c>
      <c r="I9" s="1">
        <f t="shared" si="5"/>
        <v>40450</v>
      </c>
      <c r="J9" s="1">
        <v>-2000</v>
      </c>
      <c r="K9" s="1">
        <f t="shared" si="1"/>
        <v>37086</v>
      </c>
      <c r="L9" s="1">
        <v>225</v>
      </c>
      <c r="M9" s="48">
        <f t="shared" si="2"/>
        <v>37311</v>
      </c>
      <c r="N9" s="31">
        <f t="shared" si="3"/>
        <v>3139</v>
      </c>
      <c r="O9" s="58">
        <f t="shared" si="6"/>
        <v>42011</v>
      </c>
      <c r="P9" s="47">
        <f t="shared" si="6"/>
        <v>44361</v>
      </c>
      <c r="Q9" s="47">
        <f t="shared" si="6"/>
        <v>46711</v>
      </c>
      <c r="R9" s="47">
        <f t="shared" si="6"/>
        <v>49061</v>
      </c>
      <c r="S9" s="59">
        <f t="shared" si="6"/>
        <v>51411</v>
      </c>
      <c r="T9" s="43"/>
    </row>
    <row r="10" spans="2:20" x14ac:dyDescent="0.3">
      <c r="B10" s="18"/>
      <c r="C10" s="18"/>
      <c r="D10" s="30" t="s">
        <v>3</v>
      </c>
      <c r="E10" s="1">
        <v>40621</v>
      </c>
      <c r="F10" s="1">
        <v>42095</v>
      </c>
      <c r="G10" s="1">
        <v>1495</v>
      </c>
      <c r="H10" s="1">
        <f t="shared" si="0"/>
        <v>42116</v>
      </c>
      <c r="I10" s="1">
        <f t="shared" si="5"/>
        <v>43590</v>
      </c>
      <c r="J10" s="1">
        <v>-2000</v>
      </c>
      <c r="K10" s="1">
        <f t="shared" si="1"/>
        <v>40116</v>
      </c>
      <c r="L10" s="1">
        <v>225</v>
      </c>
      <c r="M10" s="48">
        <f t="shared" si="2"/>
        <v>40341</v>
      </c>
      <c r="N10" s="31">
        <f t="shared" si="3"/>
        <v>3249</v>
      </c>
      <c r="O10" s="58">
        <f t="shared" si="6"/>
        <v>45041</v>
      </c>
      <c r="P10" s="47">
        <f t="shared" si="6"/>
        <v>47391</v>
      </c>
      <c r="Q10" s="47">
        <f t="shared" si="6"/>
        <v>49741</v>
      </c>
      <c r="R10" s="47">
        <f t="shared" si="6"/>
        <v>52091</v>
      </c>
      <c r="S10" s="59">
        <f t="shared" si="6"/>
        <v>54441</v>
      </c>
      <c r="T10" s="43"/>
    </row>
    <row r="11" spans="2:20" x14ac:dyDescent="0.3">
      <c r="B11" s="18"/>
      <c r="C11" s="18"/>
      <c r="D11" s="30" t="s">
        <v>19</v>
      </c>
      <c r="E11" s="1">
        <v>45336</v>
      </c>
      <c r="F11" s="1">
        <v>46980</v>
      </c>
      <c r="G11" s="1">
        <v>1495</v>
      </c>
      <c r="H11" s="1">
        <f t="shared" si="0"/>
        <v>46831</v>
      </c>
      <c r="I11" s="1">
        <f t="shared" si="5"/>
        <v>48475</v>
      </c>
      <c r="J11" s="1">
        <v>-2000</v>
      </c>
      <c r="K11" s="1">
        <f t="shared" si="1"/>
        <v>44831</v>
      </c>
      <c r="L11" s="1">
        <v>225</v>
      </c>
      <c r="M11" s="48">
        <f t="shared" si="2"/>
        <v>45056</v>
      </c>
      <c r="N11" s="31">
        <f t="shared" si="3"/>
        <v>3419</v>
      </c>
      <c r="O11" s="58">
        <f t="shared" si="6"/>
        <v>49756</v>
      </c>
      <c r="P11" s="47">
        <f t="shared" si="6"/>
        <v>52106</v>
      </c>
      <c r="Q11" s="47">
        <f t="shared" si="6"/>
        <v>54456</v>
      </c>
      <c r="R11" s="47">
        <f t="shared" si="6"/>
        <v>56806</v>
      </c>
      <c r="S11" s="59">
        <f t="shared" si="6"/>
        <v>59156</v>
      </c>
      <c r="T11" s="43"/>
    </row>
    <row r="12" spans="2:20" x14ac:dyDescent="0.3">
      <c r="B12" s="18"/>
      <c r="C12" s="18"/>
      <c r="D12" s="30" t="s">
        <v>20</v>
      </c>
      <c r="E12" s="1">
        <v>55400</v>
      </c>
      <c r="F12" s="1">
        <v>57410</v>
      </c>
      <c r="G12" s="1">
        <v>1495</v>
      </c>
      <c r="H12" s="1">
        <f t="shared" si="0"/>
        <v>56895</v>
      </c>
      <c r="I12" s="1">
        <f t="shared" si="5"/>
        <v>58905</v>
      </c>
      <c r="J12" s="1">
        <v>-2000</v>
      </c>
      <c r="K12" s="1">
        <f t="shared" si="1"/>
        <v>54895</v>
      </c>
      <c r="L12" s="1">
        <v>225</v>
      </c>
      <c r="M12" s="48">
        <f t="shared" si="2"/>
        <v>55120</v>
      </c>
      <c r="N12" s="31">
        <f t="shared" si="3"/>
        <v>3785</v>
      </c>
      <c r="O12" s="58">
        <f t="shared" si="6"/>
        <v>59820</v>
      </c>
      <c r="P12" s="47">
        <f t="shared" si="6"/>
        <v>62170</v>
      </c>
      <c r="Q12" s="47">
        <f t="shared" si="6"/>
        <v>64520</v>
      </c>
      <c r="R12" s="47">
        <f t="shared" si="6"/>
        <v>66870</v>
      </c>
      <c r="S12" s="59">
        <f t="shared" si="6"/>
        <v>69220</v>
      </c>
      <c r="T12" s="43"/>
    </row>
    <row r="13" spans="2:20" x14ac:dyDescent="0.3">
      <c r="B13" s="18"/>
      <c r="C13" s="18"/>
      <c r="D13" s="30"/>
      <c r="E13" s="1"/>
      <c r="F13" s="1"/>
      <c r="G13" s="1"/>
      <c r="H13" s="1"/>
      <c r="I13" s="1"/>
      <c r="J13" s="1"/>
      <c r="K13" s="1"/>
      <c r="L13" s="6" t="s">
        <v>17</v>
      </c>
      <c r="M13" s="1"/>
      <c r="N13" s="31"/>
      <c r="O13" s="24"/>
      <c r="S13" s="51"/>
      <c r="T13" s="43"/>
    </row>
    <row r="14" spans="2:20" x14ac:dyDescent="0.3">
      <c r="B14" s="18"/>
      <c r="C14" s="18"/>
      <c r="D14" s="32" t="s">
        <v>24</v>
      </c>
      <c r="E14" s="14"/>
      <c r="F14" s="14"/>
      <c r="G14" s="14"/>
      <c r="H14" s="14"/>
      <c r="I14" s="14"/>
      <c r="J14" s="14"/>
      <c r="K14" s="14"/>
      <c r="L14" s="13"/>
      <c r="M14" s="14"/>
      <c r="N14" s="33"/>
      <c r="O14" s="52"/>
      <c r="P14" s="42"/>
      <c r="Q14" s="42"/>
      <c r="R14" s="42"/>
      <c r="S14" s="53"/>
      <c r="T14" s="43"/>
    </row>
    <row r="15" spans="2:20" x14ac:dyDescent="0.3">
      <c r="B15" s="18"/>
      <c r="C15" s="18"/>
      <c r="D15" s="24"/>
      <c r="E15" s="11"/>
      <c r="F15" s="9"/>
      <c r="G15" s="9"/>
      <c r="H15" s="10"/>
      <c r="I15" s="9"/>
      <c r="J15" s="8" t="s">
        <v>9</v>
      </c>
      <c r="K15" s="10"/>
      <c r="L15" s="9"/>
      <c r="M15" s="46" t="s">
        <v>10</v>
      </c>
      <c r="N15" s="28"/>
      <c r="O15" s="54" t="s">
        <v>27</v>
      </c>
      <c r="P15" s="45"/>
      <c r="Q15" s="45"/>
      <c r="R15" s="45"/>
      <c r="S15" s="55"/>
      <c r="T15" s="43"/>
    </row>
    <row r="16" spans="2:20" x14ac:dyDescent="0.3">
      <c r="B16" s="18"/>
      <c r="C16" s="18"/>
      <c r="D16" s="29" t="s">
        <v>5</v>
      </c>
      <c r="E16" s="9" t="s">
        <v>1</v>
      </c>
      <c r="F16" s="9" t="s">
        <v>2</v>
      </c>
      <c r="G16" s="9" t="s">
        <v>16</v>
      </c>
      <c r="H16" s="9" t="s">
        <v>15</v>
      </c>
      <c r="I16" s="9" t="s">
        <v>11</v>
      </c>
      <c r="J16" s="16" t="s">
        <v>22</v>
      </c>
      <c r="K16" s="9" t="s">
        <v>12</v>
      </c>
      <c r="L16" s="9" t="s">
        <v>18</v>
      </c>
      <c r="M16" s="46" t="s">
        <v>13</v>
      </c>
      <c r="N16" s="28" t="s">
        <v>8</v>
      </c>
      <c r="O16" s="56">
        <v>5000</v>
      </c>
      <c r="P16" s="44">
        <v>7500</v>
      </c>
      <c r="Q16" s="44">
        <v>10000</v>
      </c>
      <c r="R16" s="44">
        <v>12500</v>
      </c>
      <c r="S16" s="57">
        <v>15000</v>
      </c>
      <c r="T16" s="43"/>
    </row>
    <row r="17" spans="2:20" x14ac:dyDescent="0.3">
      <c r="B17" s="18"/>
      <c r="C17" s="18"/>
      <c r="D17" s="34" t="s">
        <v>6</v>
      </c>
      <c r="E17" s="1">
        <v>28073</v>
      </c>
      <c r="F17" s="1">
        <v>28500</v>
      </c>
      <c r="G17" s="1">
        <v>1495</v>
      </c>
      <c r="H17" s="1">
        <f t="shared" ref="H17:H23" si="7">E17+G17</f>
        <v>29568</v>
      </c>
      <c r="I17" s="1">
        <f t="shared" ref="I17:I23" si="8">F17+G17</f>
        <v>29995</v>
      </c>
      <c r="J17" s="1">
        <f t="shared" ref="J17:J23" si="9">E17*0.03</f>
        <v>842.18999999999994</v>
      </c>
      <c r="K17" s="1">
        <f t="shared" ref="K17:K23" si="10">H17+(-J17)</f>
        <v>28725.81</v>
      </c>
      <c r="L17" s="1">
        <v>225</v>
      </c>
      <c r="M17" s="48">
        <f t="shared" ref="M17:M23" si="11">K17+L17</f>
        <v>28950.81</v>
      </c>
      <c r="N17" s="31">
        <f t="shared" ref="N17:N23" si="12">I17-M17</f>
        <v>1044.1899999999987</v>
      </c>
      <c r="O17" s="58">
        <f>$M17+(O$5*0.94)</f>
        <v>33650.81</v>
      </c>
      <c r="P17" s="47">
        <f>$M17+(P$5*0.94)</f>
        <v>36000.81</v>
      </c>
      <c r="Q17" s="47">
        <f>$M17+(Q$5*0.94)</f>
        <v>38350.81</v>
      </c>
      <c r="R17" s="47">
        <f t="shared" ref="R17:S17" si="13">$M17+(R$5*0.94)</f>
        <v>40700.81</v>
      </c>
      <c r="S17" s="59">
        <f t="shared" si="13"/>
        <v>43050.81</v>
      </c>
      <c r="T17" s="43"/>
    </row>
    <row r="18" spans="2:20" x14ac:dyDescent="0.3">
      <c r="B18" s="18"/>
      <c r="C18" s="18"/>
      <c r="D18" s="34" t="s">
        <v>7</v>
      </c>
      <c r="E18" s="1">
        <v>32551</v>
      </c>
      <c r="F18" s="1">
        <v>33385</v>
      </c>
      <c r="G18" s="1">
        <v>1495</v>
      </c>
      <c r="H18" s="1">
        <f t="shared" si="7"/>
        <v>34046</v>
      </c>
      <c r="I18" s="1">
        <f t="shared" si="8"/>
        <v>34880</v>
      </c>
      <c r="J18" s="1">
        <f t="shared" si="9"/>
        <v>976.53</v>
      </c>
      <c r="K18" s="1">
        <f t="shared" si="10"/>
        <v>33069.47</v>
      </c>
      <c r="L18" s="1">
        <v>225</v>
      </c>
      <c r="M18" s="48">
        <f t="shared" si="11"/>
        <v>33294.47</v>
      </c>
      <c r="N18" s="31">
        <f t="shared" si="12"/>
        <v>1585.5299999999988</v>
      </c>
      <c r="O18" s="58">
        <f t="shared" ref="O18:S23" si="14">$M18+(O$5*0.94)</f>
        <v>37994.47</v>
      </c>
      <c r="P18" s="47">
        <f t="shared" si="14"/>
        <v>40344.47</v>
      </c>
      <c r="Q18" s="47">
        <f t="shared" si="14"/>
        <v>42694.47</v>
      </c>
      <c r="R18" s="47">
        <f t="shared" si="14"/>
        <v>45044.47</v>
      </c>
      <c r="S18" s="59">
        <f t="shared" si="14"/>
        <v>47394.47</v>
      </c>
      <c r="T18" s="43"/>
    </row>
    <row r="19" spans="2:20" x14ac:dyDescent="0.3">
      <c r="B19" s="18"/>
      <c r="C19" s="18"/>
      <c r="D19" s="34" t="s">
        <v>0</v>
      </c>
      <c r="E19" s="1">
        <v>34789</v>
      </c>
      <c r="F19" s="1">
        <v>36050</v>
      </c>
      <c r="G19" s="1">
        <v>1495</v>
      </c>
      <c r="H19" s="1">
        <f t="shared" si="7"/>
        <v>36284</v>
      </c>
      <c r="I19" s="1">
        <f t="shared" si="8"/>
        <v>37545</v>
      </c>
      <c r="J19" s="1">
        <f t="shared" si="9"/>
        <v>1043.67</v>
      </c>
      <c r="K19" s="1">
        <f t="shared" si="10"/>
        <v>35240.33</v>
      </c>
      <c r="L19" s="1">
        <v>225</v>
      </c>
      <c r="M19" s="48">
        <f t="shared" si="11"/>
        <v>35465.33</v>
      </c>
      <c r="N19" s="31">
        <f t="shared" si="12"/>
        <v>2079.6699999999983</v>
      </c>
      <c r="O19" s="58">
        <f t="shared" si="14"/>
        <v>40165.33</v>
      </c>
      <c r="P19" s="47">
        <f t="shared" si="14"/>
        <v>42515.33</v>
      </c>
      <c r="Q19" s="47">
        <f t="shared" si="14"/>
        <v>44865.33</v>
      </c>
      <c r="R19" s="47">
        <f t="shared" si="14"/>
        <v>47215.33</v>
      </c>
      <c r="S19" s="59">
        <f t="shared" si="14"/>
        <v>49565.33</v>
      </c>
      <c r="T19" s="43"/>
    </row>
    <row r="20" spans="2:20" x14ac:dyDescent="0.3">
      <c r="B20" s="18"/>
      <c r="C20" s="18"/>
      <c r="D20" s="34" t="s">
        <v>14</v>
      </c>
      <c r="E20" s="1">
        <v>37591</v>
      </c>
      <c r="F20" s="1">
        <v>38955</v>
      </c>
      <c r="G20" s="1">
        <v>1495</v>
      </c>
      <c r="H20" s="1">
        <f t="shared" si="7"/>
        <v>39086</v>
      </c>
      <c r="I20" s="1">
        <f t="shared" si="8"/>
        <v>40450</v>
      </c>
      <c r="J20" s="1">
        <f t="shared" si="9"/>
        <v>1127.73</v>
      </c>
      <c r="K20" s="1">
        <f t="shared" si="10"/>
        <v>37958.269999999997</v>
      </c>
      <c r="L20" s="1">
        <v>225</v>
      </c>
      <c r="M20" s="48">
        <f t="shared" si="11"/>
        <v>38183.269999999997</v>
      </c>
      <c r="N20" s="31">
        <f t="shared" si="12"/>
        <v>2266.7300000000032</v>
      </c>
      <c r="O20" s="58">
        <f t="shared" si="14"/>
        <v>42883.27</v>
      </c>
      <c r="P20" s="47">
        <f t="shared" si="14"/>
        <v>45233.27</v>
      </c>
      <c r="Q20" s="47">
        <f t="shared" si="14"/>
        <v>47583.27</v>
      </c>
      <c r="R20" s="47">
        <f t="shared" si="14"/>
        <v>49933.27</v>
      </c>
      <c r="S20" s="59">
        <f t="shared" si="14"/>
        <v>52283.27</v>
      </c>
      <c r="T20" s="43"/>
    </row>
    <row r="21" spans="2:20" x14ac:dyDescent="0.3">
      <c r="B21" s="18"/>
      <c r="C21" s="18"/>
      <c r="D21" s="34" t="s">
        <v>3</v>
      </c>
      <c r="E21" s="1">
        <v>40621</v>
      </c>
      <c r="F21" s="1">
        <v>42095</v>
      </c>
      <c r="G21" s="1">
        <v>1495</v>
      </c>
      <c r="H21" s="1">
        <f t="shared" si="7"/>
        <v>42116</v>
      </c>
      <c r="I21" s="1">
        <f t="shared" si="8"/>
        <v>43590</v>
      </c>
      <c r="J21" s="1">
        <f t="shared" si="9"/>
        <v>1218.6299999999999</v>
      </c>
      <c r="K21" s="1">
        <f t="shared" si="10"/>
        <v>40897.370000000003</v>
      </c>
      <c r="L21" s="1">
        <v>225</v>
      </c>
      <c r="M21" s="48">
        <f t="shared" si="11"/>
        <v>41122.370000000003</v>
      </c>
      <c r="N21" s="31">
        <f t="shared" si="12"/>
        <v>2467.6299999999974</v>
      </c>
      <c r="O21" s="58">
        <f t="shared" si="14"/>
        <v>45822.37</v>
      </c>
      <c r="P21" s="47">
        <f t="shared" si="14"/>
        <v>48172.37</v>
      </c>
      <c r="Q21" s="47">
        <f t="shared" si="14"/>
        <v>50522.37</v>
      </c>
      <c r="R21" s="47">
        <f t="shared" si="14"/>
        <v>52872.37</v>
      </c>
      <c r="S21" s="59">
        <f t="shared" si="14"/>
        <v>55222.37</v>
      </c>
      <c r="T21" s="43"/>
    </row>
    <row r="22" spans="2:20" x14ac:dyDescent="0.3">
      <c r="B22" s="18"/>
      <c r="C22" s="18"/>
      <c r="D22" s="34" t="s">
        <v>19</v>
      </c>
      <c r="E22" s="1">
        <v>45336</v>
      </c>
      <c r="F22" s="1">
        <v>46980</v>
      </c>
      <c r="G22" s="1">
        <v>1495</v>
      </c>
      <c r="H22" s="1">
        <f t="shared" si="7"/>
        <v>46831</v>
      </c>
      <c r="I22" s="1">
        <f t="shared" si="8"/>
        <v>48475</v>
      </c>
      <c r="J22" s="1">
        <f t="shared" si="9"/>
        <v>1360.08</v>
      </c>
      <c r="K22" s="1">
        <f t="shared" si="10"/>
        <v>45470.92</v>
      </c>
      <c r="L22" s="1">
        <v>225</v>
      </c>
      <c r="M22" s="48">
        <f t="shared" si="11"/>
        <v>45695.92</v>
      </c>
      <c r="N22" s="31">
        <f t="shared" si="12"/>
        <v>2779.0800000000017</v>
      </c>
      <c r="O22" s="58">
        <f t="shared" si="14"/>
        <v>50395.92</v>
      </c>
      <c r="P22" s="47">
        <f t="shared" si="14"/>
        <v>52745.919999999998</v>
      </c>
      <c r="Q22" s="47">
        <f t="shared" si="14"/>
        <v>55095.92</v>
      </c>
      <c r="R22" s="47">
        <f t="shared" si="14"/>
        <v>57445.919999999998</v>
      </c>
      <c r="S22" s="59">
        <f t="shared" si="14"/>
        <v>59795.92</v>
      </c>
      <c r="T22" s="43"/>
    </row>
    <row r="23" spans="2:20" x14ac:dyDescent="0.3">
      <c r="B23" s="18"/>
      <c r="C23" s="18"/>
      <c r="D23" s="34" t="s">
        <v>20</v>
      </c>
      <c r="E23" s="1">
        <v>55400</v>
      </c>
      <c r="F23" s="1">
        <v>57410</v>
      </c>
      <c r="G23" s="1">
        <v>1495</v>
      </c>
      <c r="H23" s="1">
        <f t="shared" si="7"/>
        <v>56895</v>
      </c>
      <c r="I23" s="1">
        <f t="shared" si="8"/>
        <v>58905</v>
      </c>
      <c r="J23" s="1">
        <f t="shared" si="9"/>
        <v>1662</v>
      </c>
      <c r="K23" s="1">
        <f t="shared" si="10"/>
        <v>55233</v>
      </c>
      <c r="L23" s="1">
        <v>225</v>
      </c>
      <c r="M23" s="48">
        <f t="shared" si="11"/>
        <v>55458</v>
      </c>
      <c r="N23" s="31">
        <f t="shared" si="12"/>
        <v>3447</v>
      </c>
      <c r="O23" s="58">
        <f t="shared" si="14"/>
        <v>60158</v>
      </c>
      <c r="P23" s="47">
        <f t="shared" si="14"/>
        <v>62508</v>
      </c>
      <c r="Q23" s="47">
        <f t="shared" si="14"/>
        <v>64858</v>
      </c>
      <c r="R23" s="47">
        <f t="shared" si="14"/>
        <v>67208</v>
      </c>
      <c r="S23" s="59">
        <f t="shared" si="14"/>
        <v>69558</v>
      </c>
      <c r="T23" s="43"/>
    </row>
    <row r="24" spans="2:20" x14ac:dyDescent="0.3">
      <c r="B24" s="18"/>
      <c r="C24" s="18"/>
      <c r="D24" s="35"/>
      <c r="L24" s="6" t="s">
        <v>17</v>
      </c>
      <c r="N24" s="25"/>
      <c r="O24" s="24"/>
      <c r="S24" s="51"/>
      <c r="T24" s="43"/>
    </row>
    <row r="25" spans="2:20" x14ac:dyDescent="0.3">
      <c r="B25" s="18"/>
      <c r="C25" s="18"/>
      <c r="D25" s="36"/>
      <c r="F25" s="12"/>
      <c r="G25" s="12"/>
      <c r="I25" s="12"/>
      <c r="M25" s="12"/>
      <c r="N25" s="25"/>
      <c r="O25" s="24"/>
      <c r="S25" s="51"/>
      <c r="T25" s="43"/>
    </row>
    <row r="26" spans="2:20" x14ac:dyDescent="0.3">
      <c r="B26" s="18"/>
      <c r="C26" s="18"/>
      <c r="D26" s="37"/>
      <c r="F26" s="12"/>
      <c r="G26" s="12"/>
      <c r="I26" s="12"/>
      <c r="M26" s="12"/>
      <c r="N26" s="25"/>
      <c r="O26" s="24"/>
      <c r="S26" s="51"/>
      <c r="T26" s="43"/>
    </row>
    <row r="27" spans="2:20" x14ac:dyDescent="0.3">
      <c r="B27" s="18"/>
      <c r="C27" s="18"/>
      <c r="D27" s="37"/>
      <c r="F27" s="12"/>
      <c r="G27" s="12"/>
      <c r="I27" s="12"/>
      <c r="M27" s="12"/>
      <c r="N27" s="25"/>
      <c r="O27" s="24"/>
      <c r="S27" s="51"/>
      <c r="T27" s="43"/>
    </row>
    <row r="28" spans="2:20" x14ac:dyDescent="0.3">
      <c r="B28" s="18"/>
      <c r="C28" s="18"/>
      <c r="D28" s="2" t="s">
        <v>23</v>
      </c>
      <c r="E28" s="3"/>
      <c r="F28" s="3"/>
      <c r="G28" s="3"/>
      <c r="H28" s="3"/>
      <c r="I28" s="3"/>
      <c r="J28" s="3"/>
      <c r="K28" s="3"/>
      <c r="L28" s="3"/>
      <c r="M28" s="3"/>
      <c r="N28" s="26"/>
      <c r="O28" s="52"/>
      <c r="P28" s="42"/>
      <c r="Q28" s="42"/>
      <c r="R28" s="42"/>
      <c r="S28" s="53"/>
      <c r="T28" s="43"/>
    </row>
    <row r="29" spans="2:20" x14ac:dyDescent="0.3">
      <c r="B29" s="18"/>
      <c r="C29" s="18"/>
      <c r="D29" s="24"/>
      <c r="E29" s="8"/>
      <c r="F29" s="9"/>
      <c r="G29" s="9"/>
      <c r="H29" s="10"/>
      <c r="I29" s="9"/>
      <c r="J29" s="8" t="s">
        <v>9</v>
      </c>
      <c r="K29" s="10"/>
      <c r="L29" s="9"/>
      <c r="M29" s="46" t="s">
        <v>10</v>
      </c>
      <c r="N29" s="28"/>
      <c r="O29" s="54" t="s">
        <v>27</v>
      </c>
      <c r="P29" s="45"/>
      <c r="Q29" s="45"/>
      <c r="R29" s="45"/>
      <c r="S29" s="55"/>
      <c r="T29" s="43"/>
    </row>
    <row r="30" spans="2:20" x14ac:dyDescent="0.3">
      <c r="B30" s="18"/>
      <c r="C30" s="18"/>
      <c r="D30" s="29" t="s">
        <v>4</v>
      </c>
      <c r="E30" s="9" t="s">
        <v>1</v>
      </c>
      <c r="F30" s="9" t="s">
        <v>2</v>
      </c>
      <c r="G30" s="9" t="s">
        <v>16</v>
      </c>
      <c r="H30" s="9" t="s">
        <v>15</v>
      </c>
      <c r="I30" s="9" t="s">
        <v>11</v>
      </c>
      <c r="J30" s="15" t="s">
        <v>21</v>
      </c>
      <c r="K30" s="9" t="s">
        <v>12</v>
      </c>
      <c r="L30" s="9" t="s">
        <v>18</v>
      </c>
      <c r="M30" s="46" t="s">
        <v>13</v>
      </c>
      <c r="N30" s="28" t="s">
        <v>8</v>
      </c>
      <c r="O30" s="56">
        <v>5000</v>
      </c>
      <c r="P30" s="44">
        <v>7500</v>
      </c>
      <c r="Q30" s="44">
        <v>10000</v>
      </c>
      <c r="R30" s="44">
        <v>12500</v>
      </c>
      <c r="S30" s="57">
        <v>15000</v>
      </c>
      <c r="T30" s="43"/>
    </row>
    <row r="31" spans="2:20" x14ac:dyDescent="0.3">
      <c r="B31" s="18"/>
      <c r="C31" s="18"/>
      <c r="D31" s="30" t="s">
        <v>6</v>
      </c>
      <c r="E31" s="1">
        <v>32702</v>
      </c>
      <c r="F31" s="1">
        <v>33200</v>
      </c>
      <c r="G31" s="1">
        <v>1495</v>
      </c>
      <c r="H31" s="1">
        <f t="shared" ref="H31:H37" si="15">E31+G31</f>
        <v>34197</v>
      </c>
      <c r="I31" s="1">
        <f>F31+G31</f>
        <v>34695</v>
      </c>
      <c r="J31" s="1">
        <v>-2000</v>
      </c>
      <c r="K31" s="1">
        <f t="shared" ref="K31:K37" si="16">H31+J31</f>
        <v>32197</v>
      </c>
      <c r="L31" s="1">
        <v>225</v>
      </c>
      <c r="M31" s="48">
        <f t="shared" ref="M31:M37" si="17">K31+L31</f>
        <v>32422</v>
      </c>
      <c r="N31" s="31">
        <f t="shared" ref="N31:N37" si="18">I31-M31</f>
        <v>2273</v>
      </c>
      <c r="O31" s="58">
        <f>$M31+(O$5*0.94)</f>
        <v>37122</v>
      </c>
      <c r="P31" s="47">
        <f>$M31+(P$5*0.94)</f>
        <v>39472</v>
      </c>
      <c r="Q31" s="47">
        <f>$M31+(Q$5*0.94)</f>
        <v>41822</v>
      </c>
      <c r="R31" s="47">
        <f t="shared" ref="R31:S31" si="19">$M31+(R$5*0.94)</f>
        <v>44172</v>
      </c>
      <c r="S31" s="59">
        <f t="shared" si="19"/>
        <v>46522</v>
      </c>
      <c r="T31" s="43"/>
    </row>
    <row r="32" spans="2:20" x14ac:dyDescent="0.3">
      <c r="B32" s="18"/>
      <c r="C32" s="18"/>
      <c r="D32" s="30" t="s">
        <v>7</v>
      </c>
      <c r="E32" s="1">
        <v>34983</v>
      </c>
      <c r="F32" s="1">
        <v>35880</v>
      </c>
      <c r="G32" s="1">
        <v>1495</v>
      </c>
      <c r="H32" s="1">
        <f t="shared" si="15"/>
        <v>36478</v>
      </c>
      <c r="I32" s="1">
        <f t="shared" ref="I32:I37" si="20">F32+G32</f>
        <v>37375</v>
      </c>
      <c r="J32" s="1">
        <v>-2000</v>
      </c>
      <c r="K32" s="1">
        <f t="shared" si="16"/>
        <v>34478</v>
      </c>
      <c r="L32" s="1">
        <v>225</v>
      </c>
      <c r="M32" s="48">
        <f t="shared" si="17"/>
        <v>34703</v>
      </c>
      <c r="N32" s="31">
        <f t="shared" si="18"/>
        <v>2672</v>
      </c>
      <c r="O32" s="58">
        <f t="shared" ref="O32:S37" si="21">$M32+(O$5*0.94)</f>
        <v>39403</v>
      </c>
      <c r="P32" s="47">
        <f t="shared" si="21"/>
        <v>41753</v>
      </c>
      <c r="Q32" s="47">
        <f t="shared" si="21"/>
        <v>44103</v>
      </c>
      <c r="R32" s="47">
        <f t="shared" si="21"/>
        <v>46453</v>
      </c>
      <c r="S32" s="59">
        <f t="shared" si="21"/>
        <v>48803</v>
      </c>
      <c r="T32" s="43"/>
    </row>
    <row r="33" spans="2:20" x14ac:dyDescent="0.3">
      <c r="B33" s="18"/>
      <c r="C33" s="18"/>
      <c r="D33" s="30" t="s">
        <v>0</v>
      </c>
      <c r="E33" s="1">
        <v>37196</v>
      </c>
      <c r="F33" s="1">
        <v>38545</v>
      </c>
      <c r="G33" s="1">
        <v>1495</v>
      </c>
      <c r="H33" s="1">
        <f t="shared" si="15"/>
        <v>38691</v>
      </c>
      <c r="I33" s="1">
        <f t="shared" si="20"/>
        <v>40040</v>
      </c>
      <c r="J33" s="1">
        <v>-2000</v>
      </c>
      <c r="K33" s="1">
        <f t="shared" si="16"/>
        <v>36691</v>
      </c>
      <c r="L33" s="1">
        <v>225</v>
      </c>
      <c r="M33" s="48">
        <f t="shared" si="17"/>
        <v>36916</v>
      </c>
      <c r="N33" s="31">
        <f t="shared" si="18"/>
        <v>3124</v>
      </c>
      <c r="O33" s="58">
        <f t="shared" si="21"/>
        <v>41616</v>
      </c>
      <c r="P33" s="47">
        <f t="shared" si="21"/>
        <v>43966</v>
      </c>
      <c r="Q33" s="47">
        <f t="shared" si="21"/>
        <v>46316</v>
      </c>
      <c r="R33" s="47">
        <f t="shared" si="21"/>
        <v>48666</v>
      </c>
      <c r="S33" s="59">
        <f t="shared" si="21"/>
        <v>51016</v>
      </c>
      <c r="T33" s="43"/>
    </row>
    <row r="34" spans="2:20" x14ac:dyDescent="0.3">
      <c r="B34" s="18"/>
      <c r="C34" s="18"/>
      <c r="D34" s="30" t="s">
        <v>14</v>
      </c>
      <c r="E34" s="1">
        <v>40000</v>
      </c>
      <c r="F34" s="1">
        <v>41450</v>
      </c>
      <c r="G34" s="1">
        <v>1495</v>
      </c>
      <c r="H34" s="1">
        <f t="shared" si="15"/>
        <v>41495</v>
      </c>
      <c r="I34" s="1">
        <f t="shared" si="20"/>
        <v>42945</v>
      </c>
      <c r="J34" s="1">
        <v>-2000</v>
      </c>
      <c r="K34" s="1">
        <f t="shared" si="16"/>
        <v>39495</v>
      </c>
      <c r="L34" s="1">
        <v>225</v>
      </c>
      <c r="M34" s="48">
        <f t="shared" si="17"/>
        <v>39720</v>
      </c>
      <c r="N34" s="31">
        <f t="shared" si="18"/>
        <v>3225</v>
      </c>
      <c r="O34" s="58">
        <f t="shared" si="21"/>
        <v>44420</v>
      </c>
      <c r="P34" s="47">
        <f t="shared" si="21"/>
        <v>46770</v>
      </c>
      <c r="Q34" s="47">
        <f t="shared" si="21"/>
        <v>49120</v>
      </c>
      <c r="R34" s="47">
        <f t="shared" si="21"/>
        <v>51470</v>
      </c>
      <c r="S34" s="59">
        <f t="shared" si="21"/>
        <v>53820</v>
      </c>
      <c r="T34" s="43"/>
    </row>
    <row r="35" spans="2:20" x14ac:dyDescent="0.3">
      <c r="B35" s="18"/>
      <c r="C35" s="18"/>
      <c r="D35" s="30" t="s">
        <v>3</v>
      </c>
      <c r="E35" s="1">
        <v>43030</v>
      </c>
      <c r="F35" s="1">
        <v>44590</v>
      </c>
      <c r="G35" s="1">
        <v>1495</v>
      </c>
      <c r="H35" s="1">
        <f t="shared" si="15"/>
        <v>44525</v>
      </c>
      <c r="I35" s="1">
        <f t="shared" si="20"/>
        <v>46085</v>
      </c>
      <c r="J35" s="1">
        <v>-2000</v>
      </c>
      <c r="K35" s="1">
        <f t="shared" si="16"/>
        <v>42525</v>
      </c>
      <c r="L35" s="1">
        <v>225</v>
      </c>
      <c r="M35" s="48">
        <f t="shared" si="17"/>
        <v>42750</v>
      </c>
      <c r="N35" s="31">
        <f t="shared" si="18"/>
        <v>3335</v>
      </c>
      <c r="O35" s="58">
        <f t="shared" si="21"/>
        <v>47450</v>
      </c>
      <c r="P35" s="47">
        <f t="shared" si="21"/>
        <v>49800</v>
      </c>
      <c r="Q35" s="47">
        <f t="shared" si="21"/>
        <v>52150</v>
      </c>
      <c r="R35" s="47">
        <f t="shared" si="21"/>
        <v>54500</v>
      </c>
      <c r="S35" s="59">
        <f t="shared" si="21"/>
        <v>56850</v>
      </c>
      <c r="T35" s="43"/>
    </row>
    <row r="36" spans="2:20" x14ac:dyDescent="0.3">
      <c r="B36" s="18"/>
      <c r="C36" s="18"/>
      <c r="D36" s="30" t="s">
        <v>19</v>
      </c>
      <c r="E36" s="1">
        <v>47744</v>
      </c>
      <c r="F36" s="1">
        <v>49475</v>
      </c>
      <c r="G36" s="1">
        <v>1495</v>
      </c>
      <c r="H36" s="1">
        <f t="shared" si="15"/>
        <v>49239</v>
      </c>
      <c r="I36" s="1">
        <f t="shared" si="20"/>
        <v>50970</v>
      </c>
      <c r="J36" s="1">
        <v>-2000</v>
      </c>
      <c r="K36" s="1">
        <f t="shared" si="16"/>
        <v>47239</v>
      </c>
      <c r="L36" s="1">
        <v>225</v>
      </c>
      <c r="M36" s="48">
        <f t="shared" si="17"/>
        <v>47464</v>
      </c>
      <c r="N36" s="31">
        <f t="shared" si="18"/>
        <v>3506</v>
      </c>
      <c r="O36" s="58">
        <f t="shared" si="21"/>
        <v>52164</v>
      </c>
      <c r="P36" s="47">
        <f t="shared" si="21"/>
        <v>54514</v>
      </c>
      <c r="Q36" s="47">
        <f t="shared" si="21"/>
        <v>56864</v>
      </c>
      <c r="R36" s="47">
        <f t="shared" si="21"/>
        <v>59214</v>
      </c>
      <c r="S36" s="59">
        <f t="shared" si="21"/>
        <v>61564</v>
      </c>
      <c r="T36" s="43"/>
    </row>
    <row r="37" spans="2:20" x14ac:dyDescent="0.3">
      <c r="B37" s="18"/>
      <c r="C37" s="18"/>
      <c r="D37" s="30" t="s">
        <v>20</v>
      </c>
      <c r="E37" s="1">
        <v>59449</v>
      </c>
      <c r="F37" s="1">
        <v>61605</v>
      </c>
      <c r="G37" s="1">
        <v>1495</v>
      </c>
      <c r="H37" s="1">
        <f t="shared" si="15"/>
        <v>60944</v>
      </c>
      <c r="I37" s="1">
        <f t="shared" si="20"/>
        <v>63100</v>
      </c>
      <c r="J37" s="1">
        <v>-2000</v>
      </c>
      <c r="K37" s="1">
        <f t="shared" si="16"/>
        <v>58944</v>
      </c>
      <c r="L37" s="1">
        <v>225</v>
      </c>
      <c r="M37" s="48">
        <f t="shared" si="17"/>
        <v>59169</v>
      </c>
      <c r="N37" s="31">
        <f t="shared" si="18"/>
        <v>3931</v>
      </c>
      <c r="O37" s="58">
        <f t="shared" si="21"/>
        <v>63869</v>
      </c>
      <c r="P37" s="47">
        <f t="shared" si="21"/>
        <v>66219</v>
      </c>
      <c r="Q37" s="47">
        <f t="shared" si="21"/>
        <v>68569</v>
      </c>
      <c r="R37" s="47">
        <f t="shared" si="21"/>
        <v>70919</v>
      </c>
      <c r="S37" s="59">
        <f t="shared" si="21"/>
        <v>73269</v>
      </c>
      <c r="T37" s="43"/>
    </row>
    <row r="38" spans="2:20" x14ac:dyDescent="0.3">
      <c r="B38" s="18"/>
      <c r="C38" s="18"/>
      <c r="D38" s="36"/>
      <c r="L38" s="6" t="s">
        <v>17</v>
      </c>
      <c r="N38" s="25"/>
      <c r="O38" s="24"/>
      <c r="S38" s="51"/>
      <c r="T38" s="43"/>
    </row>
    <row r="39" spans="2:20" x14ac:dyDescent="0.3">
      <c r="B39" s="18"/>
      <c r="C39" s="18"/>
      <c r="D39" s="36"/>
      <c r="L39" s="6"/>
      <c r="N39" s="25"/>
      <c r="O39" s="24"/>
      <c r="S39" s="51"/>
      <c r="T39" s="43"/>
    </row>
    <row r="40" spans="2:20" x14ac:dyDescent="0.3">
      <c r="B40" s="18"/>
      <c r="C40" s="18"/>
      <c r="D40" s="32" t="s">
        <v>24</v>
      </c>
      <c r="E40" s="3"/>
      <c r="F40" s="3"/>
      <c r="G40" s="3"/>
      <c r="H40" s="3"/>
      <c r="I40" s="3"/>
      <c r="J40" s="3"/>
      <c r="K40" s="3"/>
      <c r="L40" s="3"/>
      <c r="M40" s="3"/>
      <c r="N40" s="26"/>
      <c r="O40" s="52"/>
      <c r="P40" s="42"/>
      <c r="Q40" s="42"/>
      <c r="R40" s="42"/>
      <c r="S40" s="53"/>
      <c r="T40" s="43"/>
    </row>
    <row r="41" spans="2:20" x14ac:dyDescent="0.3">
      <c r="B41" s="18"/>
      <c r="C41" s="18"/>
      <c r="D41" s="24"/>
      <c r="E41" s="11"/>
      <c r="F41" s="9"/>
      <c r="G41" s="9"/>
      <c r="H41" s="10"/>
      <c r="I41" s="9"/>
      <c r="J41" s="8" t="s">
        <v>9</v>
      </c>
      <c r="K41" s="10"/>
      <c r="L41" s="9"/>
      <c r="M41" s="46" t="s">
        <v>10</v>
      </c>
      <c r="N41" s="28"/>
      <c r="O41" s="54" t="s">
        <v>27</v>
      </c>
      <c r="P41" s="45"/>
      <c r="Q41" s="45"/>
      <c r="R41" s="45"/>
      <c r="S41" s="55"/>
      <c r="T41" s="43"/>
    </row>
    <row r="42" spans="2:20" x14ac:dyDescent="0.3">
      <c r="B42" s="18"/>
      <c r="C42" s="18"/>
      <c r="D42" s="29" t="s">
        <v>4</v>
      </c>
      <c r="E42" s="9" t="s">
        <v>1</v>
      </c>
      <c r="F42" s="9" t="s">
        <v>2</v>
      </c>
      <c r="G42" s="9" t="s">
        <v>16</v>
      </c>
      <c r="H42" s="9" t="s">
        <v>15</v>
      </c>
      <c r="I42" s="9" t="s">
        <v>11</v>
      </c>
      <c r="J42" s="16" t="s">
        <v>22</v>
      </c>
      <c r="K42" s="9" t="s">
        <v>12</v>
      </c>
      <c r="L42" s="9" t="s">
        <v>18</v>
      </c>
      <c r="M42" s="46" t="s">
        <v>13</v>
      </c>
      <c r="N42" s="28" t="s">
        <v>8</v>
      </c>
      <c r="O42" s="56">
        <v>5000</v>
      </c>
      <c r="P42" s="44">
        <v>7500</v>
      </c>
      <c r="Q42" s="44">
        <v>10000</v>
      </c>
      <c r="R42" s="44">
        <v>12500</v>
      </c>
      <c r="S42" s="57">
        <v>15000</v>
      </c>
      <c r="T42" s="43"/>
    </row>
    <row r="43" spans="2:20" x14ac:dyDescent="0.3">
      <c r="B43" s="18"/>
      <c r="C43" s="18"/>
      <c r="D43" s="34" t="s">
        <v>6</v>
      </c>
      <c r="E43" s="1">
        <v>32702</v>
      </c>
      <c r="F43" s="1">
        <v>33200</v>
      </c>
      <c r="G43" s="1">
        <v>1495</v>
      </c>
      <c r="H43" s="1">
        <f t="shared" ref="H43:H49" si="22">E43+G43</f>
        <v>34197</v>
      </c>
      <c r="I43" s="1">
        <f t="shared" ref="I43:I49" si="23">F43+G43</f>
        <v>34695</v>
      </c>
      <c r="J43" s="1">
        <f t="shared" ref="J43:J49" si="24">E43*0.03</f>
        <v>981.06</v>
      </c>
      <c r="K43" s="1">
        <f t="shared" ref="K43:K49" si="25">H43+(-J43)</f>
        <v>33215.94</v>
      </c>
      <c r="L43" s="1">
        <v>225</v>
      </c>
      <c r="M43" s="48">
        <f t="shared" ref="M43:M49" si="26">K43+L43</f>
        <v>33440.94</v>
      </c>
      <c r="N43" s="31">
        <f t="shared" ref="N43:N49" si="27">I43-M43</f>
        <v>1254.0599999999977</v>
      </c>
      <c r="O43" s="58">
        <f>$M43+(O$5*0.94)</f>
        <v>38140.94</v>
      </c>
      <c r="P43" s="47">
        <f>$M43+(P$5*0.94)</f>
        <v>40490.94</v>
      </c>
      <c r="Q43" s="47">
        <f>$M43+(Q$5*0.94)</f>
        <v>42840.94</v>
      </c>
      <c r="R43" s="47">
        <f t="shared" ref="R43:S43" si="28">$M43+(R$5*0.94)</f>
        <v>45190.94</v>
      </c>
      <c r="S43" s="59">
        <f t="shared" si="28"/>
        <v>47540.94</v>
      </c>
      <c r="T43" s="43"/>
    </row>
    <row r="44" spans="2:20" x14ac:dyDescent="0.3">
      <c r="B44" s="18"/>
      <c r="C44" s="18"/>
      <c r="D44" s="34" t="s">
        <v>7</v>
      </c>
      <c r="E44" s="1">
        <v>34983</v>
      </c>
      <c r="F44" s="1">
        <v>35880</v>
      </c>
      <c r="G44" s="1">
        <v>1495</v>
      </c>
      <c r="H44" s="1">
        <f t="shared" si="22"/>
        <v>36478</v>
      </c>
      <c r="I44" s="1">
        <f t="shared" si="23"/>
        <v>37375</v>
      </c>
      <c r="J44" s="1">
        <f t="shared" si="24"/>
        <v>1049.49</v>
      </c>
      <c r="K44" s="1">
        <f t="shared" si="25"/>
        <v>35428.51</v>
      </c>
      <c r="L44" s="1">
        <v>225</v>
      </c>
      <c r="M44" s="48">
        <f t="shared" si="26"/>
        <v>35653.51</v>
      </c>
      <c r="N44" s="31">
        <f t="shared" si="27"/>
        <v>1721.489999999998</v>
      </c>
      <c r="O44" s="58">
        <f t="shared" ref="O44:S49" si="29">$M44+(O$5*0.94)</f>
        <v>40353.51</v>
      </c>
      <c r="P44" s="47">
        <f t="shared" si="29"/>
        <v>42703.51</v>
      </c>
      <c r="Q44" s="47">
        <f t="shared" si="29"/>
        <v>45053.51</v>
      </c>
      <c r="R44" s="47">
        <f t="shared" si="29"/>
        <v>47403.51</v>
      </c>
      <c r="S44" s="59">
        <f t="shared" si="29"/>
        <v>49753.51</v>
      </c>
      <c r="T44" s="43"/>
    </row>
    <row r="45" spans="2:20" x14ac:dyDescent="0.3">
      <c r="B45" s="18"/>
      <c r="C45" s="18"/>
      <c r="D45" s="34" t="s">
        <v>0</v>
      </c>
      <c r="E45" s="1">
        <v>37196</v>
      </c>
      <c r="F45" s="1">
        <v>38545</v>
      </c>
      <c r="G45" s="1">
        <v>1495</v>
      </c>
      <c r="H45" s="1">
        <f t="shared" si="22"/>
        <v>38691</v>
      </c>
      <c r="I45" s="1">
        <f t="shared" si="23"/>
        <v>40040</v>
      </c>
      <c r="J45" s="1">
        <f t="shared" si="24"/>
        <v>1115.8799999999999</v>
      </c>
      <c r="K45" s="1">
        <f t="shared" si="25"/>
        <v>37575.120000000003</v>
      </c>
      <c r="L45" s="1">
        <v>225</v>
      </c>
      <c r="M45" s="48">
        <f t="shared" si="26"/>
        <v>37800.120000000003</v>
      </c>
      <c r="N45" s="31">
        <f t="shared" si="27"/>
        <v>2239.8799999999974</v>
      </c>
      <c r="O45" s="58">
        <f t="shared" si="29"/>
        <v>42500.12</v>
      </c>
      <c r="P45" s="47">
        <f t="shared" si="29"/>
        <v>44850.12</v>
      </c>
      <c r="Q45" s="47">
        <f t="shared" si="29"/>
        <v>47200.12</v>
      </c>
      <c r="R45" s="47">
        <f t="shared" si="29"/>
        <v>49550.12</v>
      </c>
      <c r="S45" s="59">
        <f t="shared" si="29"/>
        <v>51900.12</v>
      </c>
      <c r="T45" s="43"/>
    </row>
    <row r="46" spans="2:20" x14ac:dyDescent="0.3">
      <c r="B46" s="18"/>
      <c r="C46" s="18"/>
      <c r="D46" s="34" t="s">
        <v>14</v>
      </c>
      <c r="E46" s="1">
        <v>40000</v>
      </c>
      <c r="F46" s="1">
        <v>41450</v>
      </c>
      <c r="G46" s="1">
        <v>1495</v>
      </c>
      <c r="H46" s="1">
        <f t="shared" si="22"/>
        <v>41495</v>
      </c>
      <c r="I46" s="1">
        <f t="shared" si="23"/>
        <v>42945</v>
      </c>
      <c r="J46" s="1">
        <f t="shared" si="24"/>
        <v>1200</v>
      </c>
      <c r="K46" s="1">
        <f t="shared" si="25"/>
        <v>40295</v>
      </c>
      <c r="L46" s="1">
        <v>225</v>
      </c>
      <c r="M46" s="48">
        <f t="shared" si="26"/>
        <v>40520</v>
      </c>
      <c r="N46" s="31">
        <f t="shared" si="27"/>
        <v>2425</v>
      </c>
      <c r="O46" s="58">
        <f t="shared" si="29"/>
        <v>45220</v>
      </c>
      <c r="P46" s="47">
        <f t="shared" si="29"/>
        <v>47570</v>
      </c>
      <c r="Q46" s="47">
        <f t="shared" si="29"/>
        <v>49920</v>
      </c>
      <c r="R46" s="47">
        <f t="shared" si="29"/>
        <v>52270</v>
      </c>
      <c r="S46" s="59">
        <f t="shared" si="29"/>
        <v>54620</v>
      </c>
      <c r="T46" s="43"/>
    </row>
    <row r="47" spans="2:20" x14ac:dyDescent="0.3">
      <c r="B47" s="18"/>
      <c r="C47" s="18"/>
      <c r="D47" s="34" t="s">
        <v>3</v>
      </c>
      <c r="E47" s="1">
        <v>43030</v>
      </c>
      <c r="F47" s="1">
        <v>44590</v>
      </c>
      <c r="G47" s="1">
        <v>1495</v>
      </c>
      <c r="H47" s="1">
        <f t="shared" si="22"/>
        <v>44525</v>
      </c>
      <c r="I47" s="1">
        <f t="shared" si="23"/>
        <v>46085</v>
      </c>
      <c r="J47" s="1">
        <f t="shared" si="24"/>
        <v>1290.8999999999999</v>
      </c>
      <c r="K47" s="1">
        <f t="shared" si="25"/>
        <v>43234.1</v>
      </c>
      <c r="L47" s="1">
        <v>225</v>
      </c>
      <c r="M47" s="48">
        <f t="shared" si="26"/>
        <v>43459.1</v>
      </c>
      <c r="N47" s="31">
        <f t="shared" si="27"/>
        <v>2625.9000000000015</v>
      </c>
      <c r="O47" s="58">
        <f t="shared" si="29"/>
        <v>48159.1</v>
      </c>
      <c r="P47" s="47">
        <f t="shared" si="29"/>
        <v>50509.1</v>
      </c>
      <c r="Q47" s="47">
        <f t="shared" si="29"/>
        <v>52859.1</v>
      </c>
      <c r="R47" s="47">
        <f t="shared" si="29"/>
        <v>55209.1</v>
      </c>
      <c r="S47" s="59">
        <f t="shared" si="29"/>
        <v>57559.1</v>
      </c>
      <c r="T47" s="43"/>
    </row>
    <row r="48" spans="2:20" x14ac:dyDescent="0.3">
      <c r="B48" s="18"/>
      <c r="C48" s="18"/>
      <c r="D48" s="34" t="s">
        <v>19</v>
      </c>
      <c r="E48" s="1">
        <v>47744</v>
      </c>
      <c r="F48" s="1">
        <v>49475</v>
      </c>
      <c r="G48" s="1">
        <v>1495</v>
      </c>
      <c r="H48" s="1">
        <f t="shared" si="22"/>
        <v>49239</v>
      </c>
      <c r="I48" s="1">
        <f t="shared" si="23"/>
        <v>50970</v>
      </c>
      <c r="J48" s="1">
        <f t="shared" si="24"/>
        <v>1432.32</v>
      </c>
      <c r="K48" s="1">
        <f t="shared" si="25"/>
        <v>47806.68</v>
      </c>
      <c r="L48" s="1">
        <v>225</v>
      </c>
      <c r="M48" s="48">
        <f t="shared" si="26"/>
        <v>48031.68</v>
      </c>
      <c r="N48" s="31">
        <f t="shared" si="27"/>
        <v>2938.3199999999997</v>
      </c>
      <c r="O48" s="58">
        <f t="shared" si="29"/>
        <v>52731.68</v>
      </c>
      <c r="P48" s="47">
        <f t="shared" si="29"/>
        <v>55081.68</v>
      </c>
      <c r="Q48" s="47">
        <f t="shared" si="29"/>
        <v>57431.68</v>
      </c>
      <c r="R48" s="47">
        <f t="shared" si="29"/>
        <v>59781.68</v>
      </c>
      <c r="S48" s="59">
        <f t="shared" si="29"/>
        <v>62131.68</v>
      </c>
      <c r="T48" s="43"/>
    </row>
    <row r="49" spans="2:20" x14ac:dyDescent="0.3">
      <c r="B49" s="18"/>
      <c r="C49" s="18"/>
      <c r="D49" s="34" t="s">
        <v>20</v>
      </c>
      <c r="E49" s="1">
        <v>59449</v>
      </c>
      <c r="F49" s="1">
        <v>61605</v>
      </c>
      <c r="G49" s="1">
        <v>1495</v>
      </c>
      <c r="H49" s="1">
        <f t="shared" si="22"/>
        <v>60944</v>
      </c>
      <c r="I49" s="1">
        <f t="shared" si="23"/>
        <v>63100</v>
      </c>
      <c r="J49" s="1">
        <f t="shared" si="24"/>
        <v>1783.47</v>
      </c>
      <c r="K49" s="1">
        <f t="shared" si="25"/>
        <v>59160.53</v>
      </c>
      <c r="L49" s="1">
        <v>225</v>
      </c>
      <c r="M49" s="48">
        <f t="shared" si="26"/>
        <v>59385.53</v>
      </c>
      <c r="N49" s="31">
        <f t="shared" si="27"/>
        <v>3714.4700000000012</v>
      </c>
      <c r="O49" s="58">
        <f t="shared" si="29"/>
        <v>64085.53</v>
      </c>
      <c r="P49" s="47">
        <f t="shared" si="29"/>
        <v>66435.53</v>
      </c>
      <c r="Q49" s="47">
        <f t="shared" si="29"/>
        <v>68785.53</v>
      </c>
      <c r="R49" s="47">
        <f t="shared" si="29"/>
        <v>71135.53</v>
      </c>
      <c r="S49" s="59">
        <f t="shared" si="29"/>
        <v>73485.53</v>
      </c>
      <c r="T49" s="43"/>
    </row>
    <row r="50" spans="2:20" ht="15" thickBot="1" x14ac:dyDescent="0.35">
      <c r="B50" s="18"/>
      <c r="C50" s="18"/>
      <c r="D50" s="38"/>
      <c r="E50" s="39"/>
      <c r="F50" s="39"/>
      <c r="G50" s="39"/>
      <c r="H50" s="39"/>
      <c r="I50" s="39"/>
      <c r="J50" s="39"/>
      <c r="K50" s="39"/>
      <c r="L50" s="40" t="s">
        <v>17</v>
      </c>
      <c r="M50" s="39"/>
      <c r="N50" s="41"/>
      <c r="O50" s="60"/>
      <c r="P50" s="40"/>
      <c r="Q50" s="40"/>
      <c r="R50" s="40"/>
      <c r="S50" s="61"/>
      <c r="T50" s="43"/>
    </row>
    <row r="51" spans="2:20" x14ac:dyDescent="0.3">
      <c r="D51" s="19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50"/>
      <c r="P51" s="50"/>
      <c r="Q51" s="50"/>
      <c r="R51" s="50"/>
      <c r="S51" s="50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Granger v14b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2020-07-20T11:36:19Z</dcterms:created>
  <dcterms:modified xsi:type="dcterms:W3CDTF">2021-03-20T13:41:42Z</dcterms:modified>
</cp:coreProperties>
</file>